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T -moduł 1a" sheetId="1" r:id="rId1"/>
  </sheets>
  <definedNames>
    <definedName name="_xlnm._FilterDatabase" localSheetId="0" hidden="1">'T -moduł 1a'!$A$1:$AE$19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/>
  <c r="AD8"/>
  <c r="AD9"/>
  <c r="AD10"/>
  <c r="AD11"/>
  <c r="AD12"/>
  <c r="AD13"/>
  <c r="AD14"/>
  <c r="AD15"/>
  <c r="AD16"/>
  <c r="AD17"/>
  <c r="AD18"/>
  <c r="AD19"/>
  <c r="AC7"/>
  <c r="AE7" s="1"/>
  <c r="AC8"/>
  <c r="AE8" s="1"/>
  <c r="AC9"/>
  <c r="AE9" s="1"/>
  <c r="AC10"/>
  <c r="AE10" s="1"/>
  <c r="AC11"/>
  <c r="AE11" s="1"/>
  <c r="AC12"/>
  <c r="AE12" s="1"/>
  <c r="AC13"/>
  <c r="AE13" s="1"/>
  <c r="AC14"/>
  <c r="AE14" s="1"/>
  <c r="AC15"/>
  <c r="AE15" s="1"/>
  <c r="AC16"/>
  <c r="AE16" s="1"/>
  <c r="AC17"/>
  <c r="AE17" s="1"/>
  <c r="AC18"/>
  <c r="AE18" s="1"/>
  <c r="AC19"/>
  <c r="AE19" s="1"/>
  <c r="AD6"/>
  <c r="AC6"/>
  <c r="AE6" l="1"/>
  <c r="T19"/>
  <c r="R19"/>
  <c r="S19" s="1"/>
  <c r="T18"/>
  <c r="R18"/>
  <c r="S18" s="1"/>
  <c r="T17"/>
  <c r="R17"/>
  <c r="S17" s="1"/>
  <c r="R16"/>
  <c r="S16" s="1"/>
  <c r="R15"/>
  <c r="S15" s="1"/>
  <c r="R14"/>
  <c r="S14" s="1"/>
  <c r="T13"/>
  <c r="R13"/>
  <c r="S13" s="1"/>
  <c r="T12"/>
  <c r="R12"/>
  <c r="S12" s="1"/>
  <c r="T11"/>
  <c r="R11"/>
  <c r="S11" s="1"/>
  <c r="T10"/>
  <c r="R10"/>
  <c r="S10" s="1"/>
  <c r="T9"/>
  <c r="R9"/>
  <c r="S9" s="1"/>
  <c r="T8"/>
  <c r="R8"/>
  <c r="S8" s="1"/>
  <c r="T7"/>
  <c r="T6"/>
  <c r="R6"/>
  <c r="S6" s="1"/>
</calcChain>
</file>

<file path=xl/sharedStrings.xml><?xml version="1.0" encoding="utf-8"?>
<sst xmlns="http://schemas.openxmlformats.org/spreadsheetml/2006/main" count="142" uniqueCount="84">
  <si>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</si>
  <si>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</si>
  <si>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</si>
  <si>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</si>
  <si>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</si>
  <si>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</si>
  <si>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t>gmina</t>
  </si>
  <si>
    <t>powiat</t>
  </si>
  <si>
    <t>samorząd województwa</t>
  </si>
  <si>
    <t>WK</t>
  </si>
  <si>
    <t>PK</t>
  </si>
  <si>
    <t>GK</t>
  </si>
  <si>
    <t>typ gminy</t>
  </si>
  <si>
    <t>żłobek</t>
  </si>
  <si>
    <t>klub dziecięcy</t>
  </si>
  <si>
    <t>dzienny opiekun</t>
  </si>
  <si>
    <t>na żłobek i klub dziecięcy</t>
  </si>
  <si>
    <t>na dziennego opiekuna</t>
  </si>
  <si>
    <t>Dofinansowanie (zł), 
z tego:</t>
  </si>
  <si>
    <t>Żłobek gminny w Ciepłowodach ul. Szkolna 2 , 57-211 Ciepłowody</t>
  </si>
  <si>
    <t>Gmina Ciepłowody</t>
  </si>
  <si>
    <t>02</t>
  </si>
  <si>
    <t>24</t>
  </si>
  <si>
    <t>2</t>
  </si>
  <si>
    <t>Żłobek publiczny w gminie miejskiej Nowa Ruda, ul. Kłodzka 7, 57-402 Nowa Ruda</t>
  </si>
  <si>
    <t>Gmina Miejska Nowa Ruda</t>
  </si>
  <si>
    <t>08</t>
  </si>
  <si>
    <t>04</t>
  </si>
  <si>
    <t>1</t>
  </si>
  <si>
    <t xml:space="preserve">Klub dziecięcy, ul. Pl. Wolności 17, 56-210 Wąsosz </t>
  </si>
  <si>
    <t>Gmina Wąsosz</t>
  </si>
  <si>
    <t>3</t>
  </si>
  <si>
    <t>Klub dziecięcy, ul. W. Łokietka 6, 59-300 Lubin</t>
  </si>
  <si>
    <t>Gmina Lubin</t>
  </si>
  <si>
    <t>11</t>
  </si>
  <si>
    <t>Żłobek w Męcince, Męcinka 10b, 59-424 Męcinka</t>
  </si>
  <si>
    <t>Gmina Męcinka</t>
  </si>
  <si>
    <t>05</t>
  </si>
  <si>
    <t>03</t>
  </si>
  <si>
    <t>Samorządowy Żłobek w Międzylesiu, ul. B. Chrobrego 2, 57-530 Międzylesie</t>
  </si>
  <si>
    <t>Gmina Międzylesie</t>
  </si>
  <si>
    <t>10</t>
  </si>
  <si>
    <t>Żłobek Publiczny w Szczytnej, ul. Wolności 80, 57-330 Szczytna</t>
  </si>
  <si>
    <t>Gmina Szczytna</t>
  </si>
  <si>
    <t>14</t>
  </si>
  <si>
    <t>4</t>
  </si>
  <si>
    <t>Gminny żłobek w Żmigrodzie, ul. Poznańska 8, 55-140 Żmigród</t>
  </si>
  <si>
    <t>Gmina Żmigród</t>
  </si>
  <si>
    <t>20</t>
  </si>
  <si>
    <t>06</t>
  </si>
  <si>
    <t>Klub dziecięcy w Księginicach, obręb Księginice, 55-100 Trzebnica</t>
  </si>
  <si>
    <t>Gmina Trzebnica</t>
  </si>
  <si>
    <t>Klub dziecięcy w Ligocie, obręb Ligota, 55-100 Trzebnica</t>
  </si>
  <si>
    <t>Klub dzieciecy w Kuźniczysku, obręb Kuźniczysko, 55-100 Trzebnica</t>
  </si>
  <si>
    <t>Żłobek gminny, Wojciechów 35, 59-623 Lubomierz</t>
  </si>
  <si>
    <t>Gmina Lubomierz</t>
  </si>
  <si>
    <t>12</t>
  </si>
  <si>
    <t>Publiczny żłobek w Niechlowie" DOBRY START", ul. Szkolna 23, 56-215 Niechlów</t>
  </si>
  <si>
    <t>Gmina Niechlów</t>
  </si>
  <si>
    <t>Żłobek gminny w Rudnej, 59-305 Rudna</t>
  </si>
  <si>
    <t>Gmina Rudna</t>
  </si>
  <si>
    <t>x</t>
  </si>
  <si>
    <t>Liczba miejsc</t>
  </si>
  <si>
    <t>Okres funkcjono-wania miejsc                (w miesiącach)</t>
  </si>
  <si>
    <t>Całkowita kwota dofinansowania</t>
  </si>
  <si>
    <t>Lp.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</si>
  <si>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</si>
  <si>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</si>
  <si>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</si>
  <si>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</si>
  <si>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</si>
  <si>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</si>
  <si>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</si>
  <si>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</si>
  <si>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Okres funkcjonowania miejsc                
(w miesiącach)</t>
  </si>
  <si>
    <t>Ogółem:</t>
  </si>
  <si>
    <t>Środki własne (zł), 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</si>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</sst>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10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1" xfId="2" applyNumberFormat="1" applyFont="1" applyBorder="1" applyAlignment="1" applyProtection="1">
      <alignment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3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3" fontId="3" fillId="0" borderId="1" xfId="0" applyNumberFormat="1" applyFont="1" applyFill="1" applyBorder="1"/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/>
    <xf numFmtId="4" fontId="5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4" fontId="3" fillId="0" borderId="1" xfId="2" applyNumberFormat="1" applyFont="1" applyBorder="1" applyAlignment="1">
      <alignment horizontal="center" vertical="center" wrapText="1"/>
    </xf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 applyProtection="1">
      <alignment horizontal="right" vertical="center" wrapText="1"/>
      <protection locked="0"/>
    </xf>
    <xf numFmtId="4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6" fillId="0" borderId="6" xfId="2" applyNumberFormat="1" applyFont="1" applyBorder="1" applyAlignment="1" applyProtection="1">
      <alignment vertical="center" wrapText="1"/>
      <protection locked="0"/>
    </xf>
    <xf numFmtId="1" fontId="6" fillId="0" borderId="7" xfId="2" applyNumberFormat="1" applyFont="1" applyBorder="1" applyAlignment="1" applyProtection="1">
      <alignment vertical="center" wrapText="1"/>
      <protection locked="0"/>
    </xf>
    <xf numFmtId="1" fontId="6" fillId="0" borderId="6" xfId="2" applyNumberFormat="1" applyFont="1" applyBorder="1" applyAlignment="1" applyProtection="1">
      <alignment horizontal="center" vertical="center" wrapText="1"/>
      <protection locked="0"/>
    </xf>
    <xf numFmtId="1" fontId="6" fillId="0" borderId="7" xfId="2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2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4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3" fillId="0" borderId="9" xfId="2" applyNumberFormat="1" applyFont="1" applyBorder="1" applyAlignment="1">
      <alignment horizontal="center" vertical="center" wrapText="1"/>
    </xf>
    <xf numFmtId="4" fontId="3" fillId="0" borderId="0" xfId="2" applyNumberFormat="1" applyFont="1" applyBorder="1" applyAlignment="1">
      <alignment horizontal="center" vertical="center" wrapText="1"/>
    </xf>
    <xf numFmtId="4" fontId="3" fillId="0" borderId="11" xfId="2" applyNumberFormat="1" applyFont="1" applyBorder="1" applyAlignment="1">
      <alignment horizontal="center" vertical="center" wrapText="1"/>
    </xf>
    <xf numFmtId="4" fontId="3" fillId="0" borderId="12" xfId="2" applyNumberFormat="1" applyFont="1" applyBorder="1" applyAlignment="1">
      <alignment horizontal="center" vertical="center" wrapText="1"/>
    </xf>
    <xf numFmtId="4" fontId="3" fillId="0" borderId="13" xfId="2" applyNumberFormat="1" applyFont="1" applyBorder="1" applyAlignment="1">
      <alignment horizontal="center" vertical="center" wrapText="1"/>
    </xf>
    <xf numFmtId="4" fontId="3" fillId="0" borderId="14" xfId="2" applyNumberFormat="1" applyFont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="70" zoomScaleNormal="70" workbookViewId="0">
      <selection activeCell="H27" sqref="H27"/>
    </sheetView>
  </sheetViews>
  <sheetFormatPr defaultRowHeight="12"/>
  <cols>
    <col min="1" max="1" width="9.140625" style="1"/>
    <col min="2" max="2" width="17" style="1" customWidth="1"/>
    <col min="3" max="3" width="19" style="1" customWidth="1"/>
    <col min="4" max="7" width="9.42578125" style="1" bestFit="1" customWidth="1"/>
    <col min="8" max="8" width="10.28515625" style="46" customWidth="1"/>
    <col min="9" max="11" width="9.42578125" style="46" bestFit="1" customWidth="1"/>
    <col min="12" max="12" width="14.42578125" style="44" customWidth="1"/>
    <col min="13" max="13" width="14.5703125" style="44" customWidth="1"/>
    <col min="14" max="14" width="9.85546875" style="44" bestFit="1" customWidth="1"/>
    <col min="15" max="16" width="14.85546875" style="44" bestFit="1" customWidth="1"/>
    <col min="17" max="17" width="9.85546875" style="44" bestFit="1" customWidth="1"/>
    <col min="18" max="18" width="14.85546875" style="44" bestFit="1" customWidth="1"/>
    <col min="19" max="24" width="9.42578125" style="1" bestFit="1" customWidth="1"/>
    <col min="25" max="28" width="9.140625" style="1"/>
    <col min="29" max="29" width="11.140625" style="24" customWidth="1"/>
    <col min="30" max="30" width="9.28515625" style="24" bestFit="1" customWidth="1"/>
    <col min="31" max="31" width="11.85546875" style="24" customWidth="1"/>
    <col min="32" max="16384" width="9.140625" style="1"/>
  </cols>
  <sheetData>
    <row r="1" spans="1:31" ht="42" customHeight="1">
      <c r="A1" s="69" t="s">
        <v>65</v>
      </c>
      <c r="B1" s="69" t="s">
        <v>0</v>
      </c>
      <c r="C1" s="69" t="s">
        <v>1</v>
      </c>
      <c r="D1" s="76" t="s">
        <v>66</v>
      </c>
      <c r="E1" s="77"/>
      <c r="F1" s="77"/>
      <c r="G1" s="78"/>
      <c r="H1" s="69" t="s">
        <v>67</v>
      </c>
      <c r="I1" s="69"/>
      <c r="J1" s="85"/>
      <c r="K1" s="85"/>
      <c r="L1" s="88" t="s">
        <v>68</v>
      </c>
      <c r="M1" s="89"/>
      <c r="N1" s="89"/>
      <c r="O1" s="89"/>
      <c r="P1" s="89"/>
      <c r="Q1" s="90"/>
      <c r="R1" s="97" t="s">
        <v>2</v>
      </c>
      <c r="S1" s="100" t="s">
        <v>3</v>
      </c>
      <c r="T1" s="100" t="s">
        <v>4</v>
      </c>
      <c r="U1" s="100" t="s">
        <v>5</v>
      </c>
      <c r="V1" s="66" t="s">
        <v>69</v>
      </c>
      <c r="W1" s="67"/>
      <c r="X1" s="68"/>
      <c r="Y1" s="55" t="s">
        <v>70</v>
      </c>
      <c r="Z1" s="56"/>
      <c r="AA1" s="57" t="s">
        <v>71</v>
      </c>
      <c r="AB1" s="58"/>
      <c r="AC1" s="59" t="s">
        <v>72</v>
      </c>
      <c r="AD1" s="61" t="s">
        <v>73</v>
      </c>
      <c r="AE1" s="48" t="s">
        <v>64</v>
      </c>
    </row>
    <row r="2" spans="1:31" ht="12" customHeight="1">
      <c r="A2" s="70"/>
      <c r="B2" s="72"/>
      <c r="C2" s="74"/>
      <c r="D2" s="79"/>
      <c r="E2" s="80"/>
      <c r="F2" s="80"/>
      <c r="G2" s="81"/>
      <c r="H2" s="86"/>
      <c r="I2" s="86"/>
      <c r="J2" s="86"/>
      <c r="K2" s="86"/>
      <c r="L2" s="91"/>
      <c r="M2" s="92"/>
      <c r="N2" s="92"/>
      <c r="O2" s="92"/>
      <c r="P2" s="92"/>
      <c r="Q2" s="93"/>
      <c r="R2" s="98"/>
      <c r="S2" s="101"/>
      <c r="T2" s="103"/>
      <c r="U2" s="103"/>
      <c r="V2" s="49" t="s">
        <v>6</v>
      </c>
      <c r="W2" s="49" t="s">
        <v>7</v>
      </c>
      <c r="X2" s="52" t="s">
        <v>8</v>
      </c>
      <c r="Y2" s="62" t="s">
        <v>62</v>
      </c>
      <c r="Z2" s="62" t="s">
        <v>63</v>
      </c>
      <c r="AA2" s="64" t="s">
        <v>62</v>
      </c>
      <c r="AB2" s="64" t="s">
        <v>74</v>
      </c>
      <c r="AC2" s="59"/>
      <c r="AD2" s="61"/>
      <c r="AE2" s="48"/>
    </row>
    <row r="3" spans="1:31" ht="12" customHeight="1">
      <c r="A3" s="70"/>
      <c r="B3" s="72"/>
      <c r="C3" s="74"/>
      <c r="D3" s="82"/>
      <c r="E3" s="83"/>
      <c r="F3" s="83"/>
      <c r="G3" s="84"/>
      <c r="H3" s="87"/>
      <c r="I3" s="87"/>
      <c r="J3" s="87"/>
      <c r="K3" s="87"/>
      <c r="L3" s="94"/>
      <c r="M3" s="95"/>
      <c r="N3" s="95"/>
      <c r="O3" s="95"/>
      <c r="P3" s="95"/>
      <c r="Q3" s="96"/>
      <c r="R3" s="98"/>
      <c r="S3" s="101"/>
      <c r="T3" s="103"/>
      <c r="U3" s="103"/>
      <c r="V3" s="50"/>
      <c r="W3" s="50"/>
      <c r="X3" s="53"/>
      <c r="Y3" s="63"/>
      <c r="Z3" s="63"/>
      <c r="AA3" s="65"/>
      <c r="AB3" s="65"/>
      <c r="AC3" s="59"/>
      <c r="AD3" s="61"/>
      <c r="AE3" s="48"/>
    </row>
    <row r="4" spans="1:31" ht="36">
      <c r="A4" s="71"/>
      <c r="B4" s="73"/>
      <c r="C4" s="75"/>
      <c r="D4" s="2" t="s">
        <v>9</v>
      </c>
      <c r="E4" s="2" t="s">
        <v>10</v>
      </c>
      <c r="F4" s="2" t="s">
        <v>11</v>
      </c>
      <c r="G4" s="25" t="s">
        <v>12</v>
      </c>
      <c r="H4" s="26" t="s">
        <v>75</v>
      </c>
      <c r="I4" s="2" t="s">
        <v>13</v>
      </c>
      <c r="J4" s="2" t="s">
        <v>14</v>
      </c>
      <c r="K4" s="2" t="s">
        <v>15</v>
      </c>
      <c r="L4" s="38" t="s">
        <v>76</v>
      </c>
      <c r="M4" s="38" t="s">
        <v>16</v>
      </c>
      <c r="N4" s="38" t="s">
        <v>17</v>
      </c>
      <c r="O4" s="38" t="s">
        <v>18</v>
      </c>
      <c r="P4" s="38" t="s">
        <v>16</v>
      </c>
      <c r="Q4" s="38" t="s">
        <v>17</v>
      </c>
      <c r="R4" s="99"/>
      <c r="S4" s="102"/>
      <c r="T4" s="104"/>
      <c r="U4" s="104"/>
      <c r="V4" s="51"/>
      <c r="W4" s="51"/>
      <c r="X4" s="54"/>
      <c r="Y4" s="63"/>
      <c r="Z4" s="63"/>
      <c r="AA4" s="65"/>
      <c r="AB4" s="65"/>
      <c r="AC4" s="60"/>
      <c r="AD4" s="61"/>
      <c r="AE4" s="48"/>
    </row>
    <row r="5" spans="1:31" ht="24">
      <c r="A5" s="27">
        <v>1</v>
      </c>
      <c r="B5" s="28">
        <v>2</v>
      </c>
      <c r="C5" s="29">
        <v>3</v>
      </c>
      <c r="D5" s="30">
        <v>4</v>
      </c>
      <c r="E5" s="31">
        <v>5</v>
      </c>
      <c r="F5" s="32">
        <v>6</v>
      </c>
      <c r="G5" s="33">
        <v>7</v>
      </c>
      <c r="H5" s="34" t="s">
        <v>77</v>
      </c>
      <c r="I5" s="34">
        <v>9</v>
      </c>
      <c r="J5" s="31">
        <v>10</v>
      </c>
      <c r="K5" s="27">
        <v>11</v>
      </c>
      <c r="L5" s="39" t="s">
        <v>78</v>
      </c>
      <c r="M5" s="40">
        <v>13</v>
      </c>
      <c r="N5" s="40">
        <v>14</v>
      </c>
      <c r="O5" s="41" t="s">
        <v>79</v>
      </c>
      <c r="P5" s="40">
        <v>16</v>
      </c>
      <c r="Q5" s="40">
        <v>17</v>
      </c>
      <c r="R5" s="39" t="s">
        <v>80</v>
      </c>
      <c r="S5" s="36" t="s">
        <v>81</v>
      </c>
      <c r="T5" s="35" t="s">
        <v>82</v>
      </c>
      <c r="U5" s="35" t="s">
        <v>83</v>
      </c>
      <c r="V5" s="34">
        <v>23</v>
      </c>
      <c r="W5" s="34">
        <v>24</v>
      </c>
      <c r="X5" s="34">
        <v>25</v>
      </c>
      <c r="Y5" s="34">
        <v>26</v>
      </c>
      <c r="Z5" s="34">
        <v>27</v>
      </c>
      <c r="AA5" s="34">
        <v>28</v>
      </c>
      <c r="AB5" s="34">
        <v>29</v>
      </c>
      <c r="AC5" s="34">
        <v>30</v>
      </c>
      <c r="AD5" s="34">
        <v>31</v>
      </c>
      <c r="AE5" s="34">
        <v>32</v>
      </c>
    </row>
    <row r="6" spans="1:31" ht="48">
      <c r="A6" s="11">
        <v>1</v>
      </c>
      <c r="B6" s="3" t="s">
        <v>19</v>
      </c>
      <c r="C6" s="3" t="s">
        <v>20</v>
      </c>
      <c r="D6" s="4" t="s">
        <v>21</v>
      </c>
      <c r="E6" s="4" t="s">
        <v>22</v>
      </c>
      <c r="F6" s="4" t="s">
        <v>21</v>
      </c>
      <c r="G6" s="4" t="s">
        <v>23</v>
      </c>
      <c r="H6" s="5">
        <v>11</v>
      </c>
      <c r="I6" s="5">
        <v>11</v>
      </c>
      <c r="J6" s="5">
        <v>0</v>
      </c>
      <c r="K6" s="5">
        <v>0</v>
      </c>
      <c r="L6" s="42">
        <v>77550</v>
      </c>
      <c r="M6" s="42">
        <v>77550</v>
      </c>
      <c r="N6" s="42">
        <v>0</v>
      </c>
      <c r="O6" s="42">
        <v>220000</v>
      </c>
      <c r="P6" s="42">
        <v>220000</v>
      </c>
      <c r="Q6" s="42">
        <v>0</v>
      </c>
      <c r="R6" s="42">
        <f>L6+O6</f>
        <v>297550</v>
      </c>
      <c r="S6" s="6">
        <f>O6/R6</f>
        <v>0.73937153419593349</v>
      </c>
      <c r="T6" s="7">
        <f>P6/(I6+J6)</f>
        <v>20000</v>
      </c>
      <c r="U6" s="7">
        <v>0</v>
      </c>
      <c r="V6" s="9" t="s">
        <v>61</v>
      </c>
      <c r="W6" s="10"/>
      <c r="X6" s="10"/>
      <c r="Y6" s="10">
        <v>11</v>
      </c>
      <c r="Z6" s="17">
        <v>1</v>
      </c>
      <c r="AA6" s="10"/>
      <c r="AB6" s="17"/>
      <c r="AC6" s="23">
        <f t="shared" ref="AC6:AC19" si="0">Y6*Z6*100</f>
        <v>1100</v>
      </c>
      <c r="AD6" s="23">
        <f t="shared" ref="AD6:AD19" si="1">AA6*AB6*500</f>
        <v>0</v>
      </c>
      <c r="AE6" s="37">
        <f t="shared" ref="AE6:AE19" si="2">O6+AC6+AD6</f>
        <v>221100</v>
      </c>
    </row>
    <row r="7" spans="1:31" s="20" customFormat="1" ht="60">
      <c r="A7" s="16">
        <v>2</v>
      </c>
      <c r="B7" s="12" t="s">
        <v>24</v>
      </c>
      <c r="C7" s="12" t="s">
        <v>25</v>
      </c>
      <c r="D7" s="13" t="s">
        <v>21</v>
      </c>
      <c r="E7" s="13" t="s">
        <v>26</v>
      </c>
      <c r="F7" s="13" t="s">
        <v>27</v>
      </c>
      <c r="G7" s="13" t="s">
        <v>28</v>
      </c>
      <c r="H7" s="8">
        <v>42</v>
      </c>
      <c r="I7" s="8">
        <v>42</v>
      </c>
      <c r="J7" s="8">
        <v>0</v>
      </c>
      <c r="K7" s="8">
        <v>0</v>
      </c>
      <c r="L7" s="43">
        <v>460000</v>
      </c>
      <c r="M7" s="43">
        <v>460000</v>
      </c>
      <c r="N7" s="43">
        <v>0</v>
      </c>
      <c r="O7" s="43">
        <v>840000</v>
      </c>
      <c r="P7" s="43">
        <v>840000</v>
      </c>
      <c r="Q7" s="43">
        <v>0</v>
      </c>
      <c r="R7" s="43">
        <v>1300000</v>
      </c>
      <c r="S7" s="14">
        <v>0.6462</v>
      </c>
      <c r="T7" s="15">
        <f t="shared" ref="T7:T19" si="3">P7/(I7+J7)</f>
        <v>20000</v>
      </c>
      <c r="U7" s="15">
        <v>0</v>
      </c>
      <c r="V7" s="18" t="s">
        <v>61</v>
      </c>
      <c r="W7" s="19"/>
      <c r="X7" s="19"/>
      <c r="Y7" s="16"/>
      <c r="Z7" s="16"/>
      <c r="AA7" s="16"/>
      <c r="AB7" s="16"/>
      <c r="AC7" s="23">
        <f t="shared" si="0"/>
        <v>0</v>
      </c>
      <c r="AD7" s="23">
        <f t="shared" si="1"/>
        <v>0</v>
      </c>
      <c r="AE7" s="37">
        <f t="shared" si="2"/>
        <v>840000</v>
      </c>
    </row>
    <row r="8" spans="1:31" s="20" customFormat="1" ht="36">
      <c r="A8" s="11">
        <v>3</v>
      </c>
      <c r="B8" s="12" t="s">
        <v>29</v>
      </c>
      <c r="C8" s="12" t="s">
        <v>30</v>
      </c>
      <c r="D8" s="13" t="s">
        <v>21</v>
      </c>
      <c r="E8" s="13" t="s">
        <v>27</v>
      </c>
      <c r="F8" s="13" t="s">
        <v>27</v>
      </c>
      <c r="G8" s="13" t="s">
        <v>31</v>
      </c>
      <c r="H8" s="8">
        <v>16</v>
      </c>
      <c r="I8" s="8">
        <v>0</v>
      </c>
      <c r="J8" s="8">
        <v>16</v>
      </c>
      <c r="K8" s="8">
        <v>0</v>
      </c>
      <c r="L8" s="43">
        <v>79000</v>
      </c>
      <c r="M8" s="43">
        <v>79000</v>
      </c>
      <c r="N8" s="43">
        <v>0</v>
      </c>
      <c r="O8" s="43">
        <v>316000</v>
      </c>
      <c r="P8" s="43">
        <v>316000</v>
      </c>
      <c r="Q8" s="43">
        <v>0</v>
      </c>
      <c r="R8" s="43">
        <f t="shared" ref="R8:R19" si="4">L8+O8</f>
        <v>395000</v>
      </c>
      <c r="S8" s="14">
        <f t="shared" ref="S8:S19" si="5">O8/R8</f>
        <v>0.8</v>
      </c>
      <c r="T8" s="15">
        <f t="shared" si="3"/>
        <v>19750</v>
      </c>
      <c r="U8" s="15">
        <v>0</v>
      </c>
      <c r="V8" s="18" t="s">
        <v>61</v>
      </c>
      <c r="W8" s="19"/>
      <c r="X8" s="19"/>
      <c r="Y8" s="19">
        <v>16</v>
      </c>
      <c r="Z8" s="21">
        <v>4</v>
      </c>
      <c r="AA8" s="19"/>
      <c r="AB8" s="21"/>
      <c r="AC8" s="23">
        <f t="shared" si="0"/>
        <v>6400</v>
      </c>
      <c r="AD8" s="23">
        <f t="shared" si="1"/>
        <v>0</v>
      </c>
      <c r="AE8" s="37">
        <f t="shared" si="2"/>
        <v>322400</v>
      </c>
    </row>
    <row r="9" spans="1:31" s="20" customFormat="1" ht="36">
      <c r="A9" s="16">
        <v>4</v>
      </c>
      <c r="B9" s="12" t="s">
        <v>32</v>
      </c>
      <c r="C9" s="12" t="s">
        <v>33</v>
      </c>
      <c r="D9" s="13" t="s">
        <v>21</v>
      </c>
      <c r="E9" s="13" t="s">
        <v>34</v>
      </c>
      <c r="F9" s="13" t="s">
        <v>21</v>
      </c>
      <c r="G9" s="13" t="s">
        <v>23</v>
      </c>
      <c r="H9" s="8">
        <v>15</v>
      </c>
      <c r="I9" s="8">
        <v>0</v>
      </c>
      <c r="J9" s="8">
        <v>15</v>
      </c>
      <c r="K9" s="8">
        <v>0</v>
      </c>
      <c r="L9" s="43">
        <v>43086</v>
      </c>
      <c r="M9" s="43">
        <v>43086</v>
      </c>
      <c r="N9" s="43">
        <v>0</v>
      </c>
      <c r="O9" s="43">
        <v>172340</v>
      </c>
      <c r="P9" s="43">
        <v>172340</v>
      </c>
      <c r="Q9" s="43">
        <v>0</v>
      </c>
      <c r="R9" s="43">
        <f t="shared" si="4"/>
        <v>215426</v>
      </c>
      <c r="S9" s="14">
        <f t="shared" si="5"/>
        <v>0.79999628642782206</v>
      </c>
      <c r="T9" s="15">
        <f t="shared" si="3"/>
        <v>11489.333333333334</v>
      </c>
      <c r="U9" s="15">
        <v>0</v>
      </c>
      <c r="V9" s="18" t="s">
        <v>61</v>
      </c>
      <c r="W9" s="19"/>
      <c r="X9" s="19"/>
      <c r="Y9" s="16"/>
      <c r="Z9" s="16"/>
      <c r="AA9" s="16"/>
      <c r="AB9" s="16"/>
      <c r="AC9" s="23">
        <f t="shared" si="0"/>
        <v>0</v>
      </c>
      <c r="AD9" s="23">
        <f t="shared" si="1"/>
        <v>0</v>
      </c>
      <c r="AE9" s="37">
        <f t="shared" si="2"/>
        <v>172340</v>
      </c>
    </row>
    <row r="10" spans="1:31" s="20" customFormat="1" ht="36">
      <c r="A10" s="11">
        <v>5</v>
      </c>
      <c r="B10" s="12" t="s">
        <v>35</v>
      </c>
      <c r="C10" s="12" t="s">
        <v>36</v>
      </c>
      <c r="D10" s="13" t="s">
        <v>21</v>
      </c>
      <c r="E10" s="13" t="s">
        <v>37</v>
      </c>
      <c r="F10" s="13" t="s">
        <v>38</v>
      </c>
      <c r="G10" s="13" t="s">
        <v>23</v>
      </c>
      <c r="H10" s="8">
        <v>20</v>
      </c>
      <c r="I10" s="8">
        <v>20</v>
      </c>
      <c r="J10" s="8">
        <v>0</v>
      </c>
      <c r="K10" s="8">
        <v>0</v>
      </c>
      <c r="L10" s="43">
        <v>100000</v>
      </c>
      <c r="M10" s="43">
        <v>100000</v>
      </c>
      <c r="N10" s="43">
        <v>0</v>
      </c>
      <c r="O10" s="43">
        <v>400000</v>
      </c>
      <c r="P10" s="43">
        <v>400000</v>
      </c>
      <c r="Q10" s="43">
        <v>0</v>
      </c>
      <c r="R10" s="43">
        <f t="shared" si="4"/>
        <v>500000</v>
      </c>
      <c r="S10" s="14">
        <f t="shared" si="5"/>
        <v>0.8</v>
      </c>
      <c r="T10" s="15">
        <f t="shared" si="3"/>
        <v>20000</v>
      </c>
      <c r="U10" s="15">
        <v>0</v>
      </c>
      <c r="V10" s="18" t="s">
        <v>61</v>
      </c>
      <c r="W10" s="19"/>
      <c r="X10" s="19"/>
      <c r="Y10" s="16"/>
      <c r="Z10" s="16"/>
      <c r="AA10" s="16"/>
      <c r="AB10" s="16"/>
      <c r="AC10" s="23">
        <f t="shared" si="0"/>
        <v>0</v>
      </c>
      <c r="AD10" s="23">
        <f t="shared" si="1"/>
        <v>0</v>
      </c>
      <c r="AE10" s="37">
        <f t="shared" si="2"/>
        <v>400000</v>
      </c>
    </row>
    <row r="11" spans="1:31" s="20" customFormat="1" ht="60">
      <c r="A11" s="16">
        <v>6</v>
      </c>
      <c r="B11" s="12" t="s">
        <v>39</v>
      </c>
      <c r="C11" s="12" t="s">
        <v>40</v>
      </c>
      <c r="D11" s="13" t="s">
        <v>21</v>
      </c>
      <c r="E11" s="13" t="s">
        <v>26</v>
      </c>
      <c r="F11" s="13" t="s">
        <v>41</v>
      </c>
      <c r="G11" s="13" t="s">
        <v>31</v>
      </c>
      <c r="H11" s="8">
        <v>15</v>
      </c>
      <c r="I11" s="8">
        <v>15</v>
      </c>
      <c r="J11" s="8">
        <v>0</v>
      </c>
      <c r="K11" s="8">
        <v>0</v>
      </c>
      <c r="L11" s="43">
        <v>69250</v>
      </c>
      <c r="M11" s="43">
        <v>69250</v>
      </c>
      <c r="N11" s="43">
        <v>0</v>
      </c>
      <c r="O11" s="43">
        <v>277000</v>
      </c>
      <c r="P11" s="43">
        <v>277000</v>
      </c>
      <c r="Q11" s="43">
        <v>0</v>
      </c>
      <c r="R11" s="43">
        <f>L11+O11</f>
        <v>346250</v>
      </c>
      <c r="S11" s="14">
        <f t="shared" si="5"/>
        <v>0.8</v>
      </c>
      <c r="T11" s="15">
        <f t="shared" si="3"/>
        <v>18466.666666666668</v>
      </c>
      <c r="U11" s="15">
        <v>0</v>
      </c>
      <c r="V11" s="18" t="s">
        <v>61</v>
      </c>
      <c r="W11" s="19"/>
      <c r="X11" s="19"/>
      <c r="Y11" s="19">
        <v>15</v>
      </c>
      <c r="Z11" s="21">
        <v>3</v>
      </c>
      <c r="AA11" s="19"/>
      <c r="AB11" s="21"/>
      <c r="AC11" s="23">
        <f t="shared" si="0"/>
        <v>4500</v>
      </c>
      <c r="AD11" s="23">
        <f t="shared" si="1"/>
        <v>0</v>
      </c>
      <c r="AE11" s="37">
        <f t="shared" si="2"/>
        <v>281500</v>
      </c>
    </row>
    <row r="12" spans="1:31" s="20" customFormat="1" ht="48">
      <c r="A12" s="11">
        <v>7</v>
      </c>
      <c r="B12" s="12" t="s">
        <v>42</v>
      </c>
      <c r="C12" s="12" t="s">
        <v>43</v>
      </c>
      <c r="D12" s="13" t="s">
        <v>21</v>
      </c>
      <c r="E12" s="13" t="s">
        <v>26</v>
      </c>
      <c r="F12" s="13" t="s">
        <v>44</v>
      </c>
      <c r="G12" s="13" t="s">
        <v>45</v>
      </c>
      <c r="H12" s="8">
        <v>19</v>
      </c>
      <c r="I12" s="8">
        <v>19</v>
      </c>
      <c r="J12" s="8">
        <v>0</v>
      </c>
      <c r="K12" s="8">
        <v>0</v>
      </c>
      <c r="L12" s="43">
        <v>95000</v>
      </c>
      <c r="M12" s="43">
        <v>95000</v>
      </c>
      <c r="N12" s="43">
        <v>0</v>
      </c>
      <c r="O12" s="43">
        <v>380000</v>
      </c>
      <c r="P12" s="43">
        <v>380000</v>
      </c>
      <c r="Q12" s="43">
        <v>0</v>
      </c>
      <c r="R12" s="43">
        <f t="shared" si="4"/>
        <v>475000</v>
      </c>
      <c r="S12" s="14">
        <f t="shared" si="5"/>
        <v>0.8</v>
      </c>
      <c r="T12" s="15">
        <f t="shared" si="3"/>
        <v>20000</v>
      </c>
      <c r="U12" s="15">
        <v>0</v>
      </c>
      <c r="V12" s="18" t="s">
        <v>61</v>
      </c>
      <c r="W12" s="19"/>
      <c r="X12" s="19"/>
      <c r="Y12" s="16"/>
      <c r="Z12" s="16"/>
      <c r="AA12" s="16"/>
      <c r="AB12" s="16"/>
      <c r="AC12" s="23">
        <f t="shared" si="0"/>
        <v>0</v>
      </c>
      <c r="AD12" s="23">
        <f t="shared" si="1"/>
        <v>0</v>
      </c>
      <c r="AE12" s="37">
        <f t="shared" si="2"/>
        <v>380000</v>
      </c>
    </row>
    <row r="13" spans="1:31" s="20" customFormat="1" ht="48">
      <c r="A13" s="16">
        <v>8</v>
      </c>
      <c r="B13" s="12" t="s">
        <v>46</v>
      </c>
      <c r="C13" s="12" t="s">
        <v>47</v>
      </c>
      <c r="D13" s="13" t="s">
        <v>21</v>
      </c>
      <c r="E13" s="13" t="s">
        <v>48</v>
      </c>
      <c r="F13" s="13" t="s">
        <v>49</v>
      </c>
      <c r="G13" s="13" t="s">
        <v>31</v>
      </c>
      <c r="H13" s="8">
        <v>30</v>
      </c>
      <c r="I13" s="8">
        <v>30</v>
      </c>
      <c r="J13" s="8">
        <v>0</v>
      </c>
      <c r="K13" s="8">
        <v>0</v>
      </c>
      <c r="L13" s="43">
        <v>150000</v>
      </c>
      <c r="M13" s="43">
        <v>150000</v>
      </c>
      <c r="N13" s="43">
        <v>0</v>
      </c>
      <c r="O13" s="43">
        <v>600000</v>
      </c>
      <c r="P13" s="43">
        <v>600000</v>
      </c>
      <c r="Q13" s="43">
        <v>0</v>
      </c>
      <c r="R13" s="43">
        <f t="shared" si="4"/>
        <v>750000</v>
      </c>
      <c r="S13" s="14">
        <f t="shared" si="5"/>
        <v>0.8</v>
      </c>
      <c r="T13" s="15">
        <f t="shared" si="3"/>
        <v>20000</v>
      </c>
      <c r="U13" s="15">
        <v>0</v>
      </c>
      <c r="V13" s="18" t="s">
        <v>61</v>
      </c>
      <c r="W13" s="19"/>
      <c r="X13" s="19"/>
      <c r="Y13" s="16"/>
      <c r="Z13" s="16"/>
      <c r="AA13" s="16"/>
      <c r="AB13" s="16"/>
      <c r="AC13" s="23">
        <f t="shared" si="0"/>
        <v>0</v>
      </c>
      <c r="AD13" s="23">
        <f t="shared" si="1"/>
        <v>0</v>
      </c>
      <c r="AE13" s="37">
        <f t="shared" si="2"/>
        <v>600000</v>
      </c>
    </row>
    <row r="14" spans="1:31" s="20" customFormat="1" ht="48">
      <c r="A14" s="11">
        <v>9</v>
      </c>
      <c r="B14" s="12" t="s">
        <v>50</v>
      </c>
      <c r="C14" s="12" t="s">
        <v>51</v>
      </c>
      <c r="D14" s="13" t="s">
        <v>21</v>
      </c>
      <c r="E14" s="13" t="s">
        <v>48</v>
      </c>
      <c r="F14" s="13" t="s">
        <v>38</v>
      </c>
      <c r="G14" s="13" t="s">
        <v>31</v>
      </c>
      <c r="H14" s="8">
        <v>15</v>
      </c>
      <c r="I14" s="8">
        <v>0</v>
      </c>
      <c r="J14" s="8">
        <v>15</v>
      </c>
      <c r="K14" s="8">
        <v>0</v>
      </c>
      <c r="L14" s="43">
        <v>8636</v>
      </c>
      <c r="M14" s="43">
        <v>8636</v>
      </c>
      <c r="N14" s="43">
        <v>0</v>
      </c>
      <c r="O14" s="43">
        <v>34546</v>
      </c>
      <c r="P14" s="43">
        <v>34546</v>
      </c>
      <c r="Q14" s="43">
        <v>0</v>
      </c>
      <c r="R14" s="43">
        <f t="shared" si="4"/>
        <v>43182</v>
      </c>
      <c r="S14" s="14">
        <f t="shared" si="5"/>
        <v>0.80000926311889209</v>
      </c>
      <c r="T14" s="15">
        <v>2303</v>
      </c>
      <c r="U14" s="15">
        <v>0</v>
      </c>
      <c r="V14" s="18" t="s">
        <v>61</v>
      </c>
      <c r="W14" s="19"/>
      <c r="X14" s="19"/>
      <c r="Y14" s="16"/>
      <c r="Z14" s="16"/>
      <c r="AA14" s="16"/>
      <c r="AB14" s="16"/>
      <c r="AC14" s="23">
        <f t="shared" si="0"/>
        <v>0</v>
      </c>
      <c r="AD14" s="23">
        <f t="shared" si="1"/>
        <v>0</v>
      </c>
      <c r="AE14" s="37">
        <f t="shared" si="2"/>
        <v>34546</v>
      </c>
    </row>
    <row r="15" spans="1:31" s="20" customFormat="1" ht="48">
      <c r="A15" s="16">
        <v>10</v>
      </c>
      <c r="B15" s="12" t="s">
        <v>52</v>
      </c>
      <c r="C15" s="12" t="s">
        <v>51</v>
      </c>
      <c r="D15" s="13" t="s">
        <v>21</v>
      </c>
      <c r="E15" s="13" t="s">
        <v>48</v>
      </c>
      <c r="F15" s="13" t="s">
        <v>38</v>
      </c>
      <c r="G15" s="13" t="s">
        <v>31</v>
      </c>
      <c r="H15" s="8">
        <v>15</v>
      </c>
      <c r="I15" s="8">
        <v>0</v>
      </c>
      <c r="J15" s="8">
        <v>15</v>
      </c>
      <c r="K15" s="8">
        <v>0</v>
      </c>
      <c r="L15" s="43">
        <v>8636</v>
      </c>
      <c r="M15" s="43">
        <v>8636</v>
      </c>
      <c r="N15" s="43">
        <v>0</v>
      </c>
      <c r="O15" s="43">
        <v>34546</v>
      </c>
      <c r="P15" s="43">
        <v>34546</v>
      </c>
      <c r="Q15" s="43">
        <v>0</v>
      </c>
      <c r="R15" s="43">
        <f t="shared" si="4"/>
        <v>43182</v>
      </c>
      <c r="S15" s="14">
        <f t="shared" si="5"/>
        <v>0.80000926311889209</v>
      </c>
      <c r="T15" s="15">
        <v>2303</v>
      </c>
      <c r="U15" s="15">
        <v>0</v>
      </c>
      <c r="V15" s="18" t="s">
        <v>61</v>
      </c>
      <c r="W15" s="19"/>
      <c r="X15" s="19"/>
      <c r="Y15" s="16"/>
      <c r="Z15" s="16"/>
      <c r="AA15" s="16"/>
      <c r="AB15" s="16"/>
      <c r="AC15" s="23">
        <f t="shared" si="0"/>
        <v>0</v>
      </c>
      <c r="AD15" s="23">
        <f t="shared" si="1"/>
        <v>0</v>
      </c>
      <c r="AE15" s="37">
        <f t="shared" si="2"/>
        <v>34546</v>
      </c>
    </row>
    <row r="16" spans="1:31" s="20" customFormat="1" ht="48">
      <c r="A16" s="11">
        <v>11</v>
      </c>
      <c r="B16" s="22" t="s">
        <v>53</v>
      </c>
      <c r="C16" s="12" t="s">
        <v>51</v>
      </c>
      <c r="D16" s="13" t="s">
        <v>21</v>
      </c>
      <c r="E16" s="13" t="s">
        <v>48</v>
      </c>
      <c r="F16" s="13" t="s">
        <v>38</v>
      </c>
      <c r="G16" s="13" t="s">
        <v>31</v>
      </c>
      <c r="H16" s="8">
        <v>15</v>
      </c>
      <c r="I16" s="8">
        <v>0</v>
      </c>
      <c r="J16" s="8">
        <v>15</v>
      </c>
      <c r="K16" s="8">
        <v>0</v>
      </c>
      <c r="L16" s="43">
        <v>8636</v>
      </c>
      <c r="M16" s="43">
        <v>8636</v>
      </c>
      <c r="N16" s="43">
        <v>0</v>
      </c>
      <c r="O16" s="43">
        <v>34546</v>
      </c>
      <c r="P16" s="43">
        <v>34546</v>
      </c>
      <c r="Q16" s="43">
        <v>0</v>
      </c>
      <c r="R16" s="43">
        <f t="shared" si="4"/>
        <v>43182</v>
      </c>
      <c r="S16" s="14">
        <f t="shared" si="5"/>
        <v>0.80000926311889209</v>
      </c>
      <c r="T16" s="15">
        <v>2303</v>
      </c>
      <c r="U16" s="15">
        <v>0</v>
      </c>
      <c r="V16" s="18" t="s">
        <v>61</v>
      </c>
      <c r="W16" s="19"/>
      <c r="X16" s="19"/>
      <c r="Y16" s="16"/>
      <c r="Z16" s="16"/>
      <c r="AA16" s="16"/>
      <c r="AB16" s="16"/>
      <c r="AC16" s="23">
        <f t="shared" si="0"/>
        <v>0</v>
      </c>
      <c r="AD16" s="23">
        <f t="shared" si="1"/>
        <v>0</v>
      </c>
      <c r="AE16" s="37">
        <f t="shared" si="2"/>
        <v>34546</v>
      </c>
    </row>
    <row r="17" spans="1:31" s="20" customFormat="1" ht="36">
      <c r="A17" s="16">
        <v>12</v>
      </c>
      <c r="B17" s="22" t="s">
        <v>54</v>
      </c>
      <c r="C17" s="22" t="s">
        <v>55</v>
      </c>
      <c r="D17" s="13" t="s">
        <v>21</v>
      </c>
      <c r="E17" s="13" t="s">
        <v>56</v>
      </c>
      <c r="F17" s="13" t="s">
        <v>21</v>
      </c>
      <c r="G17" s="13" t="s">
        <v>31</v>
      </c>
      <c r="H17" s="8">
        <v>25</v>
      </c>
      <c r="I17" s="8">
        <v>25</v>
      </c>
      <c r="J17" s="8">
        <v>0</v>
      </c>
      <c r="K17" s="8">
        <v>0</v>
      </c>
      <c r="L17" s="43">
        <v>121834</v>
      </c>
      <c r="M17" s="43">
        <v>121834</v>
      </c>
      <c r="N17" s="43">
        <v>0</v>
      </c>
      <c r="O17" s="43">
        <v>487336</v>
      </c>
      <c r="P17" s="43">
        <v>487336</v>
      </c>
      <c r="Q17" s="43">
        <v>0</v>
      </c>
      <c r="R17" s="43">
        <f t="shared" si="4"/>
        <v>609170</v>
      </c>
      <c r="S17" s="14">
        <f t="shared" si="5"/>
        <v>0.8</v>
      </c>
      <c r="T17" s="15">
        <f t="shared" si="3"/>
        <v>19493.439999999999</v>
      </c>
      <c r="U17" s="15">
        <v>0</v>
      </c>
      <c r="V17" s="18" t="s">
        <v>61</v>
      </c>
      <c r="W17" s="19"/>
      <c r="X17" s="19"/>
      <c r="Y17" s="16"/>
      <c r="Z17" s="16"/>
      <c r="AA17" s="16"/>
      <c r="AB17" s="16"/>
      <c r="AC17" s="23">
        <f t="shared" si="0"/>
        <v>0</v>
      </c>
      <c r="AD17" s="23">
        <f t="shared" si="1"/>
        <v>0</v>
      </c>
      <c r="AE17" s="37">
        <f t="shared" si="2"/>
        <v>487336</v>
      </c>
    </row>
    <row r="18" spans="1:31" s="20" customFormat="1" ht="48">
      <c r="A18" s="11">
        <v>13</v>
      </c>
      <c r="B18" s="22" t="s">
        <v>57</v>
      </c>
      <c r="C18" s="22" t="s">
        <v>58</v>
      </c>
      <c r="D18" s="13" t="s">
        <v>21</v>
      </c>
      <c r="E18" s="13" t="s">
        <v>27</v>
      </c>
      <c r="F18" s="13" t="s">
        <v>38</v>
      </c>
      <c r="G18" s="13" t="s">
        <v>23</v>
      </c>
      <c r="H18" s="8">
        <v>18</v>
      </c>
      <c r="I18" s="8">
        <v>18</v>
      </c>
      <c r="J18" s="8">
        <v>0</v>
      </c>
      <c r="K18" s="8">
        <v>0</v>
      </c>
      <c r="L18" s="43">
        <v>90000</v>
      </c>
      <c r="M18" s="43">
        <v>90000</v>
      </c>
      <c r="N18" s="43">
        <v>0</v>
      </c>
      <c r="O18" s="43">
        <v>360000</v>
      </c>
      <c r="P18" s="43">
        <v>360000</v>
      </c>
      <c r="Q18" s="43">
        <v>0</v>
      </c>
      <c r="R18" s="43">
        <f t="shared" si="4"/>
        <v>450000</v>
      </c>
      <c r="S18" s="14">
        <f t="shared" si="5"/>
        <v>0.8</v>
      </c>
      <c r="T18" s="15">
        <f t="shared" si="3"/>
        <v>20000</v>
      </c>
      <c r="U18" s="15">
        <v>0</v>
      </c>
      <c r="V18" s="18" t="s">
        <v>61</v>
      </c>
      <c r="W18" s="19"/>
      <c r="X18" s="19"/>
      <c r="Y18" s="19">
        <v>18</v>
      </c>
      <c r="Z18" s="21">
        <v>4</v>
      </c>
      <c r="AA18" s="19"/>
      <c r="AB18" s="21"/>
      <c r="AC18" s="23">
        <f t="shared" si="0"/>
        <v>7200</v>
      </c>
      <c r="AD18" s="23">
        <f t="shared" si="1"/>
        <v>0</v>
      </c>
      <c r="AE18" s="37">
        <f t="shared" si="2"/>
        <v>367200</v>
      </c>
    </row>
    <row r="19" spans="1:31" s="20" customFormat="1" ht="36">
      <c r="A19" s="16">
        <v>14</v>
      </c>
      <c r="B19" s="22" t="s">
        <v>59</v>
      </c>
      <c r="C19" s="22" t="s">
        <v>60</v>
      </c>
      <c r="D19" s="13" t="s">
        <v>21</v>
      </c>
      <c r="E19" s="13" t="s">
        <v>34</v>
      </c>
      <c r="F19" s="13" t="s">
        <v>38</v>
      </c>
      <c r="G19" s="13" t="s">
        <v>23</v>
      </c>
      <c r="H19" s="8">
        <v>34</v>
      </c>
      <c r="I19" s="8">
        <v>34</v>
      </c>
      <c r="J19" s="8">
        <v>0</v>
      </c>
      <c r="K19" s="8">
        <v>0</v>
      </c>
      <c r="L19" s="43">
        <v>1320000</v>
      </c>
      <c r="M19" s="43">
        <v>1320000</v>
      </c>
      <c r="N19" s="43">
        <v>0</v>
      </c>
      <c r="O19" s="43">
        <v>680000</v>
      </c>
      <c r="P19" s="43">
        <v>680000</v>
      </c>
      <c r="Q19" s="43">
        <v>0</v>
      </c>
      <c r="R19" s="43">
        <f t="shared" si="4"/>
        <v>2000000</v>
      </c>
      <c r="S19" s="14">
        <f t="shared" si="5"/>
        <v>0.34</v>
      </c>
      <c r="T19" s="15">
        <f t="shared" si="3"/>
        <v>20000</v>
      </c>
      <c r="U19" s="15">
        <v>0</v>
      </c>
      <c r="V19" s="18" t="s">
        <v>61</v>
      </c>
      <c r="W19" s="19"/>
      <c r="X19" s="19"/>
      <c r="Y19" s="16"/>
      <c r="Z19" s="16"/>
      <c r="AA19" s="16"/>
      <c r="AB19" s="16"/>
      <c r="AC19" s="23">
        <f t="shared" si="0"/>
        <v>0</v>
      </c>
      <c r="AD19" s="23">
        <f t="shared" si="1"/>
        <v>0</v>
      </c>
      <c r="AE19" s="37">
        <f t="shared" si="2"/>
        <v>680000</v>
      </c>
    </row>
    <row r="22" spans="1:31">
      <c r="H22" s="45"/>
    </row>
    <row r="23" spans="1:31">
      <c r="H23" s="47"/>
    </row>
    <row r="24" spans="1:31">
      <c r="H24" s="45"/>
    </row>
  </sheetData>
  <autoFilter ref="A1:AE19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</autoFilter>
  <mergeCells count="23">
    <mergeCell ref="L1:Q3"/>
    <mergeCell ref="R1:R4"/>
    <mergeCell ref="S1:S4"/>
    <mergeCell ref="T1:T4"/>
    <mergeCell ref="U1:U4"/>
    <mergeCell ref="A1:A4"/>
    <mergeCell ref="B1:B4"/>
    <mergeCell ref="C1:C4"/>
    <mergeCell ref="D1:G3"/>
    <mergeCell ref="H1:K3"/>
    <mergeCell ref="AE1:AE4"/>
    <mergeCell ref="V2:V4"/>
    <mergeCell ref="W2:W4"/>
    <mergeCell ref="X2:X4"/>
    <mergeCell ref="Y1:Z1"/>
    <mergeCell ref="AA1:AB1"/>
    <mergeCell ref="AC1:AC4"/>
    <mergeCell ref="AD1:AD4"/>
    <mergeCell ref="Y2:Y4"/>
    <mergeCell ref="Z2:Z4"/>
    <mergeCell ref="AA2:AA4"/>
    <mergeCell ref="AB2:AB4"/>
    <mergeCell ref="V1:X1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 -moduł 1a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e.gawryjolek</cp:lastModifiedBy>
  <cp:lastPrinted>2018-02-02T08:57:10Z</cp:lastPrinted>
  <dcterms:created xsi:type="dcterms:W3CDTF">2018-01-26T11:53:29Z</dcterms:created>
  <dcterms:modified xsi:type="dcterms:W3CDTF">2018-02-02T08:57:12Z</dcterms:modified>
</cp:coreProperties>
</file>